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8695" windowHeight="1305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E75" i="1"/>
  <c r="E74"/>
  <c r="D73"/>
  <c r="D72"/>
  <c r="E68"/>
  <c r="D64"/>
  <c r="D63"/>
  <c r="D61"/>
  <c r="D60"/>
  <c r="D59"/>
  <c r="D58"/>
  <c r="D57"/>
  <c r="D56"/>
  <c r="D55"/>
  <c r="D54"/>
  <c r="D53"/>
  <c r="D47"/>
  <c r="D46"/>
  <c r="D45"/>
  <c r="D44"/>
  <c r="D43"/>
  <c r="D42"/>
  <c r="D41"/>
  <c r="D40"/>
  <c r="E40" s="1"/>
  <c r="D39"/>
  <c r="E39" s="1"/>
  <c r="D38"/>
  <c r="E38" s="1"/>
  <c r="D37"/>
  <c r="E37" s="1"/>
  <c r="D36"/>
  <c r="E36" s="1"/>
  <c r="D35"/>
  <c r="D34"/>
  <c r="E34" s="1"/>
  <c r="D33"/>
  <c r="E33" s="1"/>
  <c r="D29"/>
  <c r="D27"/>
  <c r="D26"/>
  <c r="D25"/>
  <c r="D24"/>
  <c r="D23"/>
  <c r="D22"/>
  <c r="D21"/>
  <c r="E20"/>
  <c r="D19"/>
  <c r="E19" s="1"/>
  <c r="D18"/>
  <c r="E18" s="1"/>
  <c r="D17"/>
  <c r="E17" s="1"/>
  <c r="D16"/>
  <c r="D15"/>
  <c r="D11"/>
  <c r="E11" s="1"/>
  <c r="D10"/>
  <c r="E10" s="1"/>
  <c r="D9"/>
  <c r="D8"/>
  <c r="E7"/>
  <c r="D6"/>
  <c r="E6" s="1"/>
  <c r="E50" l="1"/>
  <c r="E12"/>
  <c r="E30"/>
</calcChain>
</file>

<file path=xl/sharedStrings.xml><?xml version="1.0" encoding="utf-8"?>
<sst xmlns="http://schemas.openxmlformats.org/spreadsheetml/2006/main" count="154" uniqueCount="46">
  <si>
    <t>名称</t>
  </si>
  <si>
    <t>型号</t>
  </si>
  <si>
    <t>数量</t>
  </si>
  <si>
    <t>功率(KW)</t>
  </si>
  <si>
    <t>小计(KW)</t>
  </si>
  <si>
    <t>暗藏风管式室内机</t>
  </si>
  <si>
    <t>GMVR-R36P/NaE</t>
  </si>
  <si>
    <t>GMVR-R45P/NaE</t>
  </si>
  <si>
    <t>单面出风式室内机</t>
  </si>
  <si>
    <t>GMVR-R22Td/Na</t>
  </si>
  <si>
    <t>四面出风式室内机</t>
  </si>
  <si>
    <t>GMVR-R36T/Na</t>
  </si>
  <si>
    <t>GMVR-R71T/Na</t>
  </si>
  <si>
    <t>GMVR-R90T/Na</t>
  </si>
  <si>
    <t>直流变频室外机</t>
  </si>
  <si>
    <t>GMV-Pdm1180W3/NaB-N1</t>
  </si>
  <si>
    <t>GMV-Pdm670W2/NaB-N1</t>
  </si>
  <si>
    <t>GMV-Pdm1235W3/NaB-N1</t>
  </si>
  <si>
    <t>GMV-Pdm1130W3/NaB-N1</t>
  </si>
  <si>
    <t>GMV-Pdm1065W3/NaB-N1</t>
  </si>
  <si>
    <t>GMV-Pdm1008W3/NaB-N1</t>
  </si>
  <si>
    <t>GMV-Pdm615W2/NaB-N1</t>
  </si>
  <si>
    <t>GMV-Pdm450W/NaB-N1</t>
  </si>
  <si>
    <t>GMVR-R112T/Na</t>
  </si>
  <si>
    <t>GMVR-R56T/Na</t>
  </si>
  <si>
    <t>GMVR-R45T/Na</t>
  </si>
  <si>
    <t>GMVR-R28T/Na</t>
  </si>
  <si>
    <t>GMVR-R71P/NaE</t>
  </si>
  <si>
    <t>休养楼空调设备数量及功率清单</t>
  </si>
  <si>
    <t>GMV-Pdm1300W3/NaB-N1</t>
  </si>
  <si>
    <t>GMV-Pdm900W2/NaB-N1</t>
  </si>
  <si>
    <t>GMV-Pdm950W3/NaB-N1</t>
  </si>
  <si>
    <t>GMV-Pdm850W2/NaB-N1</t>
  </si>
  <si>
    <t>GMV-Pdm785W2/NaB-N1</t>
  </si>
  <si>
    <t>GMV-Pdm730W2/NaB-N1</t>
  </si>
  <si>
    <t>GMV-Pdm560W2/NaB-N1</t>
  </si>
  <si>
    <t>疗养楼空调设备数量及功率清单</t>
  </si>
  <si>
    <t>GMVR-R56P/NaE</t>
  </si>
  <si>
    <t>52,52</t>
  </si>
  <si>
    <t>GMVR-R140P/NaE</t>
  </si>
  <si>
    <t>后勤楼空调设备数量及功率清单</t>
    <phoneticPr fontId="2" type="noConversion"/>
  </si>
  <si>
    <t>活动中心空调设备数量及功率清单</t>
    <phoneticPr fontId="2" type="noConversion"/>
  </si>
  <si>
    <t>门诊医技楼空调设备数量及功率清单</t>
    <phoneticPr fontId="2" type="noConversion"/>
  </si>
  <si>
    <t>合 计</t>
    <phoneticPr fontId="2" type="noConversion"/>
  </si>
  <si>
    <t>总 计</t>
    <phoneticPr fontId="2" type="noConversion"/>
  </si>
  <si>
    <t>格力VRV多联机空调设备清单</t>
    <phoneticPr fontId="2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</si>
</sst>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宋体"/>
      <family val="3"/>
      <charset val="134"/>
    </font>
    <font>
      <b/>
      <sz val="12"/>
      <color indexed="12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75"/>
  <sheetViews>
    <sheetView tabSelected="1" topLeftCell="A13" workbookViewId="0">
      <selection activeCell="G8" sqref="G8"/>
    </sheetView>
  </sheetViews>
  <sheetFormatPr defaultColWidth="9" defaultRowHeight="13.5"/>
  <cols>
    <col min="1" max="1" width="23.5" customWidth="1"/>
    <col min="2" max="2" width="25.875" customWidth="1"/>
    <col min="3" max="3" width="8.125" customWidth="1"/>
    <col min="4" max="4" width="11.125" customWidth="1"/>
    <col min="5" max="5" width="12.875" customWidth="1"/>
    <col min="6" max="6" width="15" customWidth="1"/>
    <col min="7" max="7" width="22.625" customWidth="1"/>
    <col min="8" max="8" width="14.875" customWidth="1"/>
  </cols>
  <sheetData>
    <row r="1" spans="1:5" ht="28.5" customHeight="1">
      <c r="A1" s="11" t="s">
        <v>45</v>
      </c>
      <c r="B1" s="11"/>
      <c r="C1" s="11"/>
      <c r="D1" s="11"/>
      <c r="E1" s="11"/>
    </row>
    <row r="2" spans="1:5" ht="20.100000000000001" customHeight="1">
      <c r="A2" s="12" t="s">
        <v>40</v>
      </c>
      <c r="B2" s="12"/>
      <c r="C2" s="12"/>
      <c r="D2" s="12"/>
      <c r="E2" s="12"/>
    </row>
    <row r="3" spans="1:5" ht="20.100000000000001" customHeight="1">
      <c r="A3" s="4" t="s">
        <v>0</v>
      </c>
      <c r="B3" s="3" t="s">
        <v>1</v>
      </c>
      <c r="C3" s="3" t="s">
        <v>2</v>
      </c>
      <c r="D3" s="2" t="s">
        <v>3</v>
      </c>
      <c r="E3" s="2" t="s">
        <v>4</v>
      </c>
    </row>
    <row r="4" spans="1:5" ht="20.100000000000001" customHeight="1">
      <c r="A4" s="3" t="s">
        <v>5</v>
      </c>
      <c r="B4" s="3" t="s">
        <v>6</v>
      </c>
      <c r="C4" s="3">
        <v>15</v>
      </c>
      <c r="D4" s="2">
        <v>0.86</v>
      </c>
      <c r="E4" s="2">
        <v>12.9</v>
      </c>
    </row>
    <row r="5" spans="1:5" ht="20.100000000000001" customHeight="1">
      <c r="A5" s="1" t="s">
        <v>5</v>
      </c>
      <c r="B5" s="1" t="s">
        <v>7</v>
      </c>
      <c r="C5" s="1">
        <v>3</v>
      </c>
      <c r="D5" s="2">
        <v>1.0649999999999999</v>
      </c>
      <c r="E5" s="2">
        <v>3.1949999999999998</v>
      </c>
    </row>
    <row r="6" spans="1:5" ht="20.100000000000001" customHeight="1">
      <c r="A6" s="1" t="s">
        <v>8</v>
      </c>
      <c r="B6" s="1" t="s">
        <v>9</v>
      </c>
      <c r="C6" s="1">
        <v>1</v>
      </c>
      <c r="D6" s="2">
        <f>0.7+0.06</f>
        <v>0.76</v>
      </c>
      <c r="E6" s="2">
        <f>SUM(D6:D6)</f>
        <v>0.76</v>
      </c>
    </row>
    <row r="7" spans="1:5" ht="20.100000000000001" customHeight="1">
      <c r="A7" s="1" t="s">
        <v>10</v>
      </c>
      <c r="B7" s="1" t="s">
        <v>11</v>
      </c>
      <c r="C7" s="1">
        <v>1</v>
      </c>
      <c r="D7" s="2">
        <v>0.76</v>
      </c>
      <c r="E7" s="2">
        <f>SUM(D7:D7)</f>
        <v>0.76</v>
      </c>
    </row>
    <row r="8" spans="1:5" ht="20.100000000000001" customHeight="1">
      <c r="A8" s="1" t="s">
        <v>10</v>
      </c>
      <c r="B8" s="1" t="s">
        <v>12</v>
      </c>
      <c r="C8" s="1">
        <v>4</v>
      </c>
      <c r="D8" s="2">
        <f>1.4+0.083</f>
        <v>1.4829999999999999</v>
      </c>
      <c r="E8" s="2">
        <v>5.9320000000000004</v>
      </c>
    </row>
    <row r="9" spans="1:5" ht="20.100000000000001" customHeight="1">
      <c r="A9" s="1" t="s">
        <v>10</v>
      </c>
      <c r="B9" s="1" t="s">
        <v>13</v>
      </c>
      <c r="C9" s="1">
        <v>9</v>
      </c>
      <c r="D9" s="2">
        <f>2.1+0.133</f>
        <v>2.2330000000000001</v>
      </c>
      <c r="E9" s="2">
        <v>20.097000000000001</v>
      </c>
    </row>
    <row r="10" spans="1:5" ht="20.100000000000001" customHeight="1">
      <c r="A10" s="1" t="s">
        <v>14</v>
      </c>
      <c r="B10" s="1" t="s">
        <v>15</v>
      </c>
      <c r="C10" s="1">
        <v>1</v>
      </c>
      <c r="D10" s="2">
        <f>7.15+13.94*2</f>
        <v>35.03</v>
      </c>
      <c r="E10" s="2">
        <f>SUM(D10:D10)</f>
        <v>35.03</v>
      </c>
    </row>
    <row r="11" spans="1:5" ht="20.100000000000001" customHeight="1">
      <c r="A11" s="1" t="s">
        <v>14</v>
      </c>
      <c r="B11" s="1" t="s">
        <v>16</v>
      </c>
      <c r="C11" s="1">
        <v>1</v>
      </c>
      <c r="D11" s="2">
        <f>7.15+12.32</f>
        <v>19.47</v>
      </c>
      <c r="E11" s="2">
        <f>SUM(D11:D11)</f>
        <v>19.47</v>
      </c>
    </row>
    <row r="12" spans="1:5" ht="20.100000000000001" customHeight="1">
      <c r="A12" s="6" t="s">
        <v>43</v>
      </c>
      <c r="B12" s="6"/>
      <c r="C12" s="6"/>
      <c r="D12" s="6"/>
      <c r="E12" s="5">
        <f>SUM(E4:E11)</f>
        <v>98.144000000000005</v>
      </c>
    </row>
    <row r="13" spans="1:5" ht="20.100000000000001" customHeight="1">
      <c r="A13" s="7" t="s">
        <v>42</v>
      </c>
      <c r="B13" s="7"/>
      <c r="C13" s="7"/>
      <c r="D13" s="7"/>
      <c r="E13" s="8"/>
    </row>
    <row r="14" spans="1:5" ht="20.100000000000001" customHeight="1">
      <c r="A14" s="4" t="s">
        <v>0</v>
      </c>
      <c r="B14" s="1" t="s">
        <v>1</v>
      </c>
      <c r="C14" s="1" t="s">
        <v>2</v>
      </c>
      <c r="D14" s="2" t="s">
        <v>3</v>
      </c>
      <c r="E14" s="2" t="s">
        <v>4</v>
      </c>
    </row>
    <row r="15" spans="1:5" ht="20.100000000000001" customHeight="1">
      <c r="A15" s="1" t="s">
        <v>14</v>
      </c>
      <c r="B15" s="1" t="s">
        <v>17</v>
      </c>
      <c r="C15" s="1">
        <v>2</v>
      </c>
      <c r="D15" s="2">
        <f>12.32*2+13.94</f>
        <v>38.58</v>
      </c>
      <c r="E15" s="2">
        <v>77.16</v>
      </c>
    </row>
    <row r="16" spans="1:5" ht="20.100000000000001" customHeight="1">
      <c r="A16" s="1" t="s">
        <v>14</v>
      </c>
      <c r="B16" s="1" t="s">
        <v>18</v>
      </c>
      <c r="C16" s="1">
        <v>4</v>
      </c>
      <c r="D16" s="2">
        <f>7.15+12.32+13.94</f>
        <v>33.409999999999997</v>
      </c>
      <c r="E16" s="2">
        <v>133.63999999999999</v>
      </c>
    </row>
    <row r="17" spans="1:5" ht="20.100000000000001" customHeight="1">
      <c r="A17" s="1" t="s">
        <v>14</v>
      </c>
      <c r="B17" s="1" t="s">
        <v>19</v>
      </c>
      <c r="C17" s="1">
        <v>1</v>
      </c>
      <c r="D17" s="2">
        <f>7.15+12.32+12.32</f>
        <v>31.79</v>
      </c>
      <c r="E17" s="2">
        <f>SUM(D17:D17)</f>
        <v>31.79</v>
      </c>
    </row>
    <row r="18" spans="1:5" ht="20.100000000000001" customHeight="1">
      <c r="A18" s="1" t="s">
        <v>14</v>
      </c>
      <c r="B18" s="1" t="s">
        <v>20</v>
      </c>
      <c r="C18" s="1">
        <v>1</v>
      </c>
      <c r="D18" s="2">
        <f>7.15*2+13.94</f>
        <v>28.240000000000002</v>
      </c>
      <c r="E18" s="2">
        <f>SUM(D18:D18)</f>
        <v>28.240000000000002</v>
      </c>
    </row>
    <row r="19" spans="1:5" ht="20.100000000000001" customHeight="1">
      <c r="A19" s="1" t="s">
        <v>14</v>
      </c>
      <c r="B19" s="1" t="s">
        <v>21</v>
      </c>
      <c r="C19" s="1">
        <v>1</v>
      </c>
      <c r="D19" s="2">
        <f>7.15+9.13</f>
        <v>16.28</v>
      </c>
      <c r="E19" s="2">
        <f>SUM(D19:D19)</f>
        <v>16.28</v>
      </c>
    </row>
    <row r="20" spans="1:5" ht="20.100000000000001" customHeight="1">
      <c r="A20" s="1" t="s">
        <v>14</v>
      </c>
      <c r="B20" s="1" t="s">
        <v>22</v>
      </c>
      <c r="C20" s="1">
        <v>1</v>
      </c>
      <c r="D20" s="2">
        <v>13.94</v>
      </c>
      <c r="E20" s="2">
        <f>SUM(D20:D20)</f>
        <v>13.94</v>
      </c>
    </row>
    <row r="21" spans="1:5" ht="20.100000000000001" customHeight="1">
      <c r="A21" s="1" t="s">
        <v>10</v>
      </c>
      <c r="B21" s="1" t="s">
        <v>23</v>
      </c>
      <c r="C21" s="1">
        <v>3</v>
      </c>
      <c r="D21" s="2">
        <f>2.1+0.133</f>
        <v>2.2330000000000001</v>
      </c>
      <c r="E21" s="2">
        <v>6.6989999999999998</v>
      </c>
    </row>
    <row r="22" spans="1:5" ht="20.100000000000001" customHeight="1">
      <c r="A22" s="1" t="s">
        <v>10</v>
      </c>
      <c r="B22" s="1" t="s">
        <v>13</v>
      </c>
      <c r="C22" s="1">
        <v>7</v>
      </c>
      <c r="D22" s="2">
        <f>2.1+0.133</f>
        <v>2.2330000000000001</v>
      </c>
      <c r="E22" s="2">
        <v>15.631</v>
      </c>
    </row>
    <row r="23" spans="1:5" ht="20.100000000000001" customHeight="1">
      <c r="A23" s="1" t="s">
        <v>10</v>
      </c>
      <c r="B23" s="1" t="s">
        <v>12</v>
      </c>
      <c r="C23" s="1">
        <v>29</v>
      </c>
      <c r="D23" s="2">
        <f>1.4+0.083</f>
        <v>1.4829999999999999</v>
      </c>
      <c r="E23" s="2">
        <v>43.006999999999998</v>
      </c>
    </row>
    <row r="24" spans="1:5" ht="20.100000000000001" customHeight="1">
      <c r="A24" s="1" t="s">
        <v>10</v>
      </c>
      <c r="B24" s="1" t="s">
        <v>24</v>
      </c>
      <c r="C24" s="1">
        <v>35</v>
      </c>
      <c r="D24" s="2">
        <f>1.4+0.083</f>
        <v>1.4829999999999999</v>
      </c>
      <c r="E24" s="2">
        <v>51.905000000000001</v>
      </c>
    </row>
    <row r="25" spans="1:5" ht="20.100000000000001" customHeight="1">
      <c r="A25" s="1" t="s">
        <v>10</v>
      </c>
      <c r="B25" s="1" t="s">
        <v>25</v>
      </c>
      <c r="C25" s="1">
        <v>81</v>
      </c>
      <c r="D25" s="2">
        <f>0.7+0.065</f>
        <v>0.7649999999999999</v>
      </c>
      <c r="E25" s="2">
        <v>61.965000000000003</v>
      </c>
    </row>
    <row r="26" spans="1:5" ht="20.100000000000001" customHeight="1">
      <c r="A26" s="1" t="s">
        <v>10</v>
      </c>
      <c r="B26" s="1" t="s">
        <v>11</v>
      </c>
      <c r="C26" s="1">
        <v>21</v>
      </c>
      <c r="D26" s="2">
        <f>0.7+0.06</f>
        <v>0.76</v>
      </c>
      <c r="E26" s="2">
        <v>15.96</v>
      </c>
    </row>
    <row r="27" spans="1:5" ht="20.100000000000001" customHeight="1">
      <c r="A27" s="1" t="s">
        <v>10</v>
      </c>
      <c r="B27" s="1" t="s">
        <v>26</v>
      </c>
      <c r="C27" s="1">
        <v>8</v>
      </c>
      <c r="D27" s="2">
        <f>0.76</f>
        <v>0.76</v>
      </c>
      <c r="E27" s="2">
        <v>6.08</v>
      </c>
    </row>
    <row r="28" spans="1:5" ht="20.100000000000001" customHeight="1">
      <c r="A28" s="1" t="s">
        <v>8</v>
      </c>
      <c r="B28" s="1" t="s">
        <v>9</v>
      </c>
      <c r="C28" s="1">
        <v>11</v>
      </c>
      <c r="D28" s="2">
        <v>0.76</v>
      </c>
      <c r="E28" s="2">
        <v>8.36</v>
      </c>
    </row>
    <row r="29" spans="1:5" ht="20.100000000000001" customHeight="1">
      <c r="A29" s="1" t="s">
        <v>5</v>
      </c>
      <c r="B29" s="1" t="s">
        <v>27</v>
      </c>
      <c r="C29" s="1">
        <v>2</v>
      </c>
      <c r="D29" s="2">
        <f>1.5+0.095</f>
        <v>1.595</v>
      </c>
      <c r="E29" s="2">
        <v>3.19</v>
      </c>
    </row>
    <row r="30" spans="1:5" ht="20.100000000000001" customHeight="1">
      <c r="A30" s="6" t="s">
        <v>43</v>
      </c>
      <c r="B30" s="6"/>
      <c r="C30" s="6"/>
      <c r="D30" s="6"/>
      <c r="E30" s="5">
        <f>SUM(E15:E29)</f>
        <v>513.84700000000009</v>
      </c>
    </row>
    <row r="31" spans="1:5" ht="20.100000000000001" customHeight="1">
      <c r="A31" s="7" t="s">
        <v>28</v>
      </c>
      <c r="B31" s="7"/>
      <c r="C31" s="7"/>
      <c r="D31" s="7"/>
      <c r="E31" s="8"/>
    </row>
    <row r="32" spans="1:5" ht="20.100000000000001" customHeight="1">
      <c r="A32" s="4" t="s">
        <v>0</v>
      </c>
      <c r="B32" s="1" t="s">
        <v>1</v>
      </c>
      <c r="C32" s="1" t="s">
        <v>2</v>
      </c>
      <c r="D32" s="2" t="s">
        <v>3</v>
      </c>
      <c r="E32" s="2" t="s">
        <v>4</v>
      </c>
    </row>
    <row r="33" spans="1:5" ht="20.100000000000001" customHeight="1">
      <c r="A33" s="1" t="s">
        <v>14</v>
      </c>
      <c r="B33" s="1" t="s">
        <v>29</v>
      </c>
      <c r="C33" s="1">
        <v>1</v>
      </c>
      <c r="D33" s="2">
        <f>13.94*3</f>
        <v>41.82</v>
      </c>
      <c r="E33" s="2">
        <f>SUM(D33:D33)</f>
        <v>41.82</v>
      </c>
    </row>
    <row r="34" spans="1:5" ht="20.100000000000001" customHeight="1">
      <c r="A34" s="1" t="s">
        <v>14</v>
      </c>
      <c r="B34" s="1" t="s">
        <v>17</v>
      </c>
      <c r="C34" s="1">
        <v>1</v>
      </c>
      <c r="D34" s="2">
        <f>12.32*2+13.94</f>
        <v>38.58</v>
      </c>
      <c r="E34" s="2">
        <f>SUM(D34:D34)</f>
        <v>38.58</v>
      </c>
    </row>
    <row r="35" spans="1:5" ht="20.100000000000001" customHeight="1">
      <c r="A35" s="1" t="s">
        <v>14</v>
      </c>
      <c r="B35" s="1" t="s">
        <v>20</v>
      </c>
      <c r="C35" s="1">
        <v>3</v>
      </c>
      <c r="D35" s="2">
        <f>7.15*2+13.94</f>
        <v>28.240000000000002</v>
      </c>
      <c r="E35" s="2"/>
    </row>
    <row r="36" spans="1:5" ht="20.100000000000001" customHeight="1">
      <c r="A36" s="1" t="s">
        <v>14</v>
      </c>
      <c r="B36" s="1" t="s">
        <v>30</v>
      </c>
      <c r="C36" s="1">
        <v>1</v>
      </c>
      <c r="D36" s="2">
        <f>13.94*2</f>
        <v>27.88</v>
      </c>
      <c r="E36" s="2">
        <f>SUM(D36:D36)</f>
        <v>27.88</v>
      </c>
    </row>
    <row r="37" spans="1:5" ht="20.100000000000001" customHeight="1">
      <c r="A37" s="1" t="s">
        <v>14</v>
      </c>
      <c r="B37" s="1" t="s">
        <v>31</v>
      </c>
      <c r="C37" s="1">
        <v>1</v>
      </c>
      <c r="D37" s="2">
        <f>7.15*2+12.32</f>
        <v>26.62</v>
      </c>
      <c r="E37" s="2">
        <f>SUM(D37:D37)</f>
        <v>26.62</v>
      </c>
    </row>
    <row r="38" spans="1:5" ht="20.100000000000001" customHeight="1">
      <c r="A38" s="1" t="s">
        <v>14</v>
      </c>
      <c r="B38" s="1" t="s">
        <v>32</v>
      </c>
      <c r="C38" s="1">
        <v>1</v>
      </c>
      <c r="D38" s="2">
        <f>12.32+13.94</f>
        <v>26.259999999999998</v>
      </c>
      <c r="E38" s="2">
        <f>SUM(D38:D38)</f>
        <v>26.259999999999998</v>
      </c>
    </row>
    <row r="39" spans="1:5" ht="20.100000000000001" customHeight="1">
      <c r="A39" s="1" t="s">
        <v>14</v>
      </c>
      <c r="B39" s="1" t="s">
        <v>33</v>
      </c>
      <c r="C39" s="1">
        <v>1</v>
      </c>
      <c r="D39" s="2">
        <f>12.32*2</f>
        <v>24.64</v>
      </c>
      <c r="E39" s="2">
        <f>SUM(D39:D39)</f>
        <v>24.64</v>
      </c>
    </row>
    <row r="40" spans="1:5" ht="20.100000000000001" customHeight="1">
      <c r="A40" s="1" t="s">
        <v>14</v>
      </c>
      <c r="B40" s="1" t="s">
        <v>34</v>
      </c>
      <c r="C40" s="1">
        <v>1</v>
      </c>
      <c r="D40" s="2">
        <f>7.15+13.94</f>
        <v>21.09</v>
      </c>
      <c r="E40" s="2">
        <f>SUM(D40:D40)</f>
        <v>21.09</v>
      </c>
    </row>
    <row r="41" spans="1:5" ht="20.100000000000001" customHeight="1">
      <c r="A41" s="1" t="s">
        <v>14</v>
      </c>
      <c r="B41" s="1" t="s">
        <v>35</v>
      </c>
      <c r="C41" s="1">
        <v>1</v>
      </c>
      <c r="D41" s="2">
        <f>7.15*2</f>
        <v>14.3</v>
      </c>
      <c r="E41" s="2">
        <v>14.3</v>
      </c>
    </row>
    <row r="42" spans="1:5" ht="20.100000000000001" customHeight="1">
      <c r="A42" s="1" t="s">
        <v>10</v>
      </c>
      <c r="B42" s="1" t="s">
        <v>23</v>
      </c>
      <c r="C42" s="1">
        <v>14</v>
      </c>
      <c r="D42" s="2">
        <f>2.1+0.133</f>
        <v>2.2330000000000001</v>
      </c>
      <c r="E42" s="2">
        <v>31.262</v>
      </c>
    </row>
    <row r="43" spans="1:5" ht="20.100000000000001" customHeight="1">
      <c r="A43" s="1" t="s">
        <v>10</v>
      </c>
      <c r="B43" s="1" t="s">
        <v>13</v>
      </c>
      <c r="C43" s="1">
        <v>18</v>
      </c>
      <c r="D43" s="2">
        <f>2.1+0.133</f>
        <v>2.2330000000000001</v>
      </c>
      <c r="E43" s="2">
        <v>40.194000000000003</v>
      </c>
    </row>
    <row r="44" spans="1:5" ht="20.100000000000001" customHeight="1">
      <c r="A44" s="1" t="s">
        <v>10</v>
      </c>
      <c r="B44" s="1" t="s">
        <v>12</v>
      </c>
      <c r="C44" s="1">
        <v>9</v>
      </c>
      <c r="D44" s="2">
        <f>1.4+0.083</f>
        <v>1.4829999999999999</v>
      </c>
      <c r="E44" s="2">
        <v>13.347</v>
      </c>
    </row>
    <row r="45" spans="1:5" ht="20.100000000000001" customHeight="1">
      <c r="A45" s="1" t="s">
        <v>10</v>
      </c>
      <c r="B45" s="1" t="s">
        <v>24</v>
      </c>
      <c r="C45" s="1">
        <v>10</v>
      </c>
      <c r="D45" s="2">
        <f>1.4+0.083</f>
        <v>1.4829999999999999</v>
      </c>
      <c r="E45" s="2">
        <v>14.83</v>
      </c>
    </row>
    <row r="46" spans="1:5" ht="20.100000000000001" customHeight="1">
      <c r="A46" s="1" t="s">
        <v>10</v>
      </c>
      <c r="B46" s="1" t="s">
        <v>25</v>
      </c>
      <c r="C46" s="1">
        <v>32</v>
      </c>
      <c r="D46" s="2">
        <f>0.7+0.065</f>
        <v>0.7649999999999999</v>
      </c>
      <c r="E46" s="2">
        <v>24.48</v>
      </c>
    </row>
    <row r="47" spans="1:5" ht="20.100000000000001" customHeight="1">
      <c r="A47" s="1" t="s">
        <v>10</v>
      </c>
      <c r="B47" s="1" t="s">
        <v>11</v>
      </c>
      <c r="C47" s="1">
        <v>107</v>
      </c>
      <c r="D47" s="2">
        <f>0.7+0.06</f>
        <v>0.76</v>
      </c>
      <c r="E47" s="2">
        <v>81.319999999999993</v>
      </c>
    </row>
    <row r="48" spans="1:5" ht="20.100000000000001" customHeight="1">
      <c r="A48" s="1" t="s">
        <v>8</v>
      </c>
      <c r="B48" s="1" t="s">
        <v>9</v>
      </c>
      <c r="C48" s="1">
        <v>5</v>
      </c>
      <c r="D48" s="2">
        <v>0.76</v>
      </c>
      <c r="E48" s="2">
        <v>3.8</v>
      </c>
    </row>
    <row r="49" spans="1:5" ht="20.100000000000001" customHeight="1">
      <c r="A49" s="1" t="s">
        <v>5</v>
      </c>
      <c r="B49" s="1" t="s">
        <v>27</v>
      </c>
      <c r="C49" s="1">
        <v>2</v>
      </c>
      <c r="D49" s="2">
        <v>1.595</v>
      </c>
      <c r="E49" s="2">
        <v>3.19</v>
      </c>
    </row>
    <row r="50" spans="1:5" ht="20.100000000000001" customHeight="1">
      <c r="A50" s="6" t="s">
        <v>43</v>
      </c>
      <c r="B50" s="6"/>
      <c r="C50" s="6"/>
      <c r="D50" s="6"/>
      <c r="E50" s="5">
        <f>SUM(E33:E49)</f>
        <v>433.613</v>
      </c>
    </row>
    <row r="51" spans="1:5" ht="20.100000000000001" customHeight="1">
      <c r="A51" s="7" t="s">
        <v>36</v>
      </c>
      <c r="B51" s="7"/>
      <c r="C51" s="7"/>
      <c r="D51" s="7"/>
      <c r="E51" s="8"/>
    </row>
    <row r="52" spans="1:5" ht="20.100000000000001" customHeight="1">
      <c r="A52" s="4" t="s">
        <v>0</v>
      </c>
      <c r="B52" s="1" t="s">
        <v>1</v>
      </c>
      <c r="C52" s="1" t="s">
        <v>2</v>
      </c>
      <c r="D52" s="2" t="s">
        <v>3</v>
      </c>
      <c r="E52" s="2" t="s">
        <v>4</v>
      </c>
    </row>
    <row r="53" spans="1:5" ht="20.100000000000001" customHeight="1">
      <c r="A53" s="1" t="s">
        <v>14</v>
      </c>
      <c r="B53" s="1" t="s">
        <v>31</v>
      </c>
      <c r="C53" s="1">
        <v>1</v>
      </c>
      <c r="D53" s="2">
        <f>7.15*2+12.32</f>
        <v>26.62</v>
      </c>
      <c r="E53" s="2">
        <v>26.26</v>
      </c>
    </row>
    <row r="54" spans="1:5" ht="20.100000000000001" customHeight="1">
      <c r="A54" s="1" t="s">
        <v>14</v>
      </c>
      <c r="B54" s="1" t="s">
        <v>32</v>
      </c>
      <c r="C54" s="1">
        <v>5</v>
      </c>
      <c r="D54" s="2">
        <f>12.32+13.94</f>
        <v>26.259999999999998</v>
      </c>
      <c r="E54" s="2">
        <v>131.30000000000001</v>
      </c>
    </row>
    <row r="55" spans="1:5" ht="20.100000000000001" customHeight="1">
      <c r="A55" s="1" t="s">
        <v>14</v>
      </c>
      <c r="B55" s="1" t="s">
        <v>34</v>
      </c>
      <c r="C55" s="1">
        <v>3</v>
      </c>
      <c r="D55" s="2">
        <f>7.15+13.94</f>
        <v>21.09</v>
      </c>
      <c r="E55" s="2">
        <v>63.27</v>
      </c>
    </row>
    <row r="56" spans="1:5" ht="20.100000000000001" customHeight="1">
      <c r="A56" s="1" t="s">
        <v>14</v>
      </c>
      <c r="B56" s="1" t="s">
        <v>16</v>
      </c>
      <c r="C56" s="1">
        <v>1</v>
      </c>
      <c r="D56" s="2">
        <f>7.15+12.32</f>
        <v>19.47</v>
      </c>
      <c r="E56" s="2">
        <v>19.47</v>
      </c>
    </row>
    <row r="57" spans="1:5" ht="20.100000000000001" customHeight="1">
      <c r="A57" s="1" t="s">
        <v>10</v>
      </c>
      <c r="B57" s="1" t="s">
        <v>23</v>
      </c>
      <c r="C57" s="1">
        <v>2</v>
      </c>
      <c r="D57" s="2">
        <f>2.1+0.133</f>
        <v>2.2330000000000001</v>
      </c>
      <c r="E57" s="2">
        <v>4.266</v>
      </c>
    </row>
    <row r="58" spans="1:5" ht="20.100000000000001" customHeight="1">
      <c r="A58" s="1" t="s">
        <v>10</v>
      </c>
      <c r="B58" s="1" t="s">
        <v>13</v>
      </c>
      <c r="C58" s="1">
        <v>9</v>
      </c>
      <c r="D58" s="2">
        <f>2.1+0.133</f>
        <v>2.2330000000000001</v>
      </c>
      <c r="E58" s="2">
        <v>20.097000000000001</v>
      </c>
    </row>
    <row r="59" spans="1:5" ht="20.100000000000001" customHeight="1">
      <c r="A59" s="1" t="s">
        <v>10</v>
      </c>
      <c r="B59" s="1" t="s">
        <v>12</v>
      </c>
      <c r="C59" s="1">
        <v>2</v>
      </c>
      <c r="D59" s="2">
        <f>1.4+0.083</f>
        <v>1.4829999999999999</v>
      </c>
      <c r="E59" s="2">
        <v>2.9660000000000002</v>
      </c>
    </row>
    <row r="60" spans="1:5" ht="20.100000000000001" customHeight="1">
      <c r="A60" s="1" t="s">
        <v>10</v>
      </c>
      <c r="B60" s="1" t="s">
        <v>24</v>
      </c>
      <c r="C60" s="1">
        <v>1</v>
      </c>
      <c r="D60" s="2">
        <f>1.4+0.083</f>
        <v>1.4829999999999999</v>
      </c>
      <c r="E60" s="2">
        <v>1.4830000000000001</v>
      </c>
    </row>
    <row r="61" spans="1:5" ht="20.100000000000001" customHeight="1">
      <c r="A61" s="1" t="s">
        <v>10</v>
      </c>
      <c r="B61" s="1" t="s">
        <v>25</v>
      </c>
      <c r="C61" s="1">
        <v>24</v>
      </c>
      <c r="D61" s="2">
        <f>0.7+0.065</f>
        <v>0.7649999999999999</v>
      </c>
      <c r="E61" s="2">
        <v>18.36</v>
      </c>
    </row>
    <row r="62" spans="1:5" ht="20.100000000000001" customHeight="1">
      <c r="A62" s="1" t="s">
        <v>10</v>
      </c>
      <c r="B62" s="1" t="s">
        <v>11</v>
      </c>
      <c r="C62" s="1">
        <v>1</v>
      </c>
      <c r="D62" s="2">
        <v>0.76</v>
      </c>
      <c r="E62" s="2">
        <v>0.76</v>
      </c>
    </row>
    <row r="63" spans="1:5" ht="20.100000000000001" customHeight="1">
      <c r="A63" s="1" t="s">
        <v>10</v>
      </c>
      <c r="B63" s="1" t="s">
        <v>26</v>
      </c>
      <c r="C63" s="1">
        <v>10</v>
      </c>
      <c r="D63" s="2">
        <f>0.7+0.06</f>
        <v>0.76</v>
      </c>
      <c r="E63" s="2">
        <v>7.6</v>
      </c>
    </row>
    <row r="64" spans="1:5" ht="20.100000000000001" customHeight="1">
      <c r="A64" s="1" t="s">
        <v>8</v>
      </c>
      <c r="B64" s="1" t="s">
        <v>9</v>
      </c>
      <c r="C64" s="1">
        <v>19</v>
      </c>
      <c r="D64" s="2">
        <f>0.7+0.06</f>
        <v>0.76</v>
      </c>
      <c r="E64" s="2">
        <v>14.44</v>
      </c>
    </row>
    <row r="65" spans="1:5" ht="20.100000000000001" customHeight="1">
      <c r="A65" s="1" t="s">
        <v>5</v>
      </c>
      <c r="B65" s="1" t="s">
        <v>37</v>
      </c>
      <c r="C65" s="1">
        <v>5</v>
      </c>
      <c r="D65" s="2">
        <v>1.0649999999999999</v>
      </c>
      <c r="E65" s="2">
        <v>5.3250000000000002</v>
      </c>
    </row>
    <row r="66" spans="1:5" ht="20.100000000000001" customHeight="1">
      <c r="A66" s="1" t="s">
        <v>5</v>
      </c>
      <c r="B66" s="1" t="s">
        <v>7</v>
      </c>
      <c r="C66" s="1">
        <v>39</v>
      </c>
      <c r="D66" s="2">
        <v>1.0649999999999999</v>
      </c>
      <c r="E66" s="2">
        <v>41.534999999999997</v>
      </c>
    </row>
    <row r="67" spans="1:5" ht="20.100000000000001" customHeight="1">
      <c r="A67" s="1" t="s">
        <v>5</v>
      </c>
      <c r="B67" s="1" t="s">
        <v>6</v>
      </c>
      <c r="C67" s="1">
        <v>80</v>
      </c>
      <c r="D67" s="2">
        <v>0.86</v>
      </c>
      <c r="E67" s="2">
        <v>68.8</v>
      </c>
    </row>
    <row r="68" spans="1:5" ht="20.100000000000001" customHeight="1">
      <c r="A68" s="6" t="s">
        <v>43</v>
      </c>
      <c r="B68" s="6"/>
      <c r="C68" s="6"/>
      <c r="D68" s="6"/>
      <c r="E68" s="5">
        <f>SUM(E53:E67)</f>
        <v>425.93200000000007</v>
      </c>
    </row>
    <row r="69" spans="1:5" ht="20.100000000000001" customHeight="1">
      <c r="A69" s="9" t="s">
        <v>41</v>
      </c>
      <c r="B69" s="9"/>
      <c r="C69" s="9"/>
      <c r="D69" s="9"/>
      <c r="E69" s="10"/>
    </row>
    <row r="70" spans="1:5" ht="20.100000000000001" customHeight="1">
      <c r="A70" s="4" t="s">
        <v>0</v>
      </c>
      <c r="B70" s="1" t="s">
        <v>1</v>
      </c>
      <c r="C70" s="1" t="s">
        <v>2</v>
      </c>
      <c r="D70" s="2" t="s">
        <v>3</v>
      </c>
      <c r="E70" s="2" t="s">
        <v>4</v>
      </c>
    </row>
    <row r="71" spans="1:5" ht="20.100000000000001" customHeight="1">
      <c r="A71" s="1" t="s">
        <v>14</v>
      </c>
      <c r="B71" s="1" t="s">
        <v>32</v>
      </c>
      <c r="C71" s="1">
        <v>2</v>
      </c>
      <c r="D71" s="2">
        <v>26.26</v>
      </c>
      <c r="E71" s="2" t="s">
        <v>38</v>
      </c>
    </row>
    <row r="72" spans="1:5" ht="20.100000000000001" customHeight="1">
      <c r="A72" s="1" t="s">
        <v>5</v>
      </c>
      <c r="B72" s="1" t="s">
        <v>39</v>
      </c>
      <c r="C72" s="1">
        <v>12</v>
      </c>
      <c r="D72" s="2">
        <f>3.6+0.5</f>
        <v>4.0999999999999996</v>
      </c>
      <c r="E72" s="2">
        <v>49.2</v>
      </c>
    </row>
    <row r="73" spans="1:5" ht="20.100000000000001" customHeight="1">
      <c r="A73" s="1" t="s">
        <v>8</v>
      </c>
      <c r="B73" s="1" t="s">
        <v>9</v>
      </c>
      <c r="C73" s="1">
        <v>2</v>
      </c>
      <c r="D73" s="2">
        <f>0.7+0.06</f>
        <v>0.76</v>
      </c>
      <c r="E73" s="2">
        <v>15.2</v>
      </c>
    </row>
    <row r="74" spans="1:5" ht="20.100000000000001" customHeight="1">
      <c r="A74" s="6" t="s">
        <v>43</v>
      </c>
      <c r="B74" s="6"/>
      <c r="C74" s="6"/>
      <c r="D74" s="6"/>
      <c r="E74" s="5">
        <f>SUM(E72:E73)</f>
        <v>64.400000000000006</v>
      </c>
    </row>
    <row r="75" spans="1:5" ht="20.100000000000001" customHeight="1">
      <c r="A75" s="6" t="s">
        <v>44</v>
      </c>
      <c r="B75" s="6"/>
      <c r="C75" s="6"/>
      <c r="D75" s="6"/>
      <c r="E75" s="5">
        <f>E74+E68+E50+E30+E12</f>
        <v>1535.9360000000004</v>
      </c>
    </row>
  </sheetData>
  <mergeCells count="12">
    <mergeCell ref="A1:E1"/>
    <mergeCell ref="A2:E2"/>
    <mergeCell ref="A12:D12"/>
    <mergeCell ref="A13:E13"/>
    <mergeCell ref="A30:D30"/>
    <mergeCell ref="A74:D74"/>
    <mergeCell ref="A75:D75"/>
    <mergeCell ref="A31:E31"/>
    <mergeCell ref="A50:D50"/>
    <mergeCell ref="A51:E51"/>
    <mergeCell ref="A68:D68"/>
    <mergeCell ref="A69:E69"/>
  </mergeCells>
  <phoneticPr fontId="2" type="noConversion"/>
  <printOptions horizontalCentered="1"/>
  <pageMargins left="0.70866141732283472" right="0.70866141732283472" top="0.55118110236220474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zwk</cp:lastModifiedBy>
  <cp:lastPrinted>2025-04-14T06:57:10Z</cp:lastPrinted>
  <dcterms:created xsi:type="dcterms:W3CDTF">2006-09-16T00:00:00Z</dcterms:created>
  <dcterms:modified xsi:type="dcterms:W3CDTF">2025-04-14T06:57:14Z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